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<sst xmlns="http://schemas.openxmlformats.org/spreadsheetml/2006/main" count="117" uniqueCount="77">
  <si>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</si>
  <si>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</si>
  <si>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</si>
  <si>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</si>
  <si>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</si>
  <si>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</si>
  <si>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</si>
  <si>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</si>
  <si>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</si>
  <si>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</si>
  <si>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</si>
  <si>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</si>
  <si>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</si>
  <si>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</si>
  <si>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</si>
  <si>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</si>
  <si>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</si>
  <si>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</si>
  <si>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</si>
  <si>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</si>
  <si>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</si>
  <si>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</si>
  <si>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</si>
  <si>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</si>
  <si>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</si>
  <si>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</si>
  <si>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</si>
  <si>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</si>
  <si>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</si>
  <si>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</si>
  <si>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</si>
  <si>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</si>
  <si>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</si>
  <si>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</si>
  <si>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</si>
  <si>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</si>
  <si>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</si>
  <si>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</si>
  <si>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</si>
  <si>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</si>
  <si>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</si>
  <si>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</si>
  <si>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</si>
  <si>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</si>
  <si>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</si>
  <si>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</si>
  <si>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</si>
  <si>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</si>
  <si>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</si>
  <si>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</si>
  <si>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</si>
  <si>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</si>
  <si>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</si>
  <si>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</si>
  <si>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</si>
  <si>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</si>
  <si>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</si>
  <si>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</si>
  <si>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</si>
  <si>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</si>
  <si>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</si>
  <si>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</si>
  <si>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</si>
  <si>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</si>
  <si>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</si>
  <si>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</si>
  <si>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</si>
  <si>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</si>
  <si>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</si>
  <si>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</si>
  <si>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</si>
  <si>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</si>
  <si>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план на січень-лютий  2014р.</t>
  </si>
  <si>
    <t>станом на 11.02.2014 р.</t>
  </si>
  <si>
    <r>
      <t xml:space="preserve">станом на 11.02.2014р.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</si>
  <si>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</si>
  <si>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11.02.2014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</si>
</sst>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851672"/>
        <c:axId val="12556185"/>
      </c:lineChart>
      <c:catAx>
        <c:axId val="88516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56185"/>
        <c:crosses val="autoZero"/>
        <c:auto val="0"/>
        <c:lblOffset val="100"/>
        <c:tickLblSkip val="1"/>
        <c:noMultiLvlLbl val="0"/>
      </c:catAx>
      <c:valAx>
        <c:axId val="1255618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85167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лютий!$J$4:$J$9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лютий!$K$4:$K$23</c:f>
              <c:numCache/>
            </c:numRef>
          </c:val>
          <c:smooth val="1"/>
        </c:ser>
        <c:marker val="1"/>
        <c:axId val="45896802"/>
        <c:axId val="10418035"/>
      </c:lineChart>
      <c:catAx>
        <c:axId val="458968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418035"/>
        <c:crosses val="autoZero"/>
        <c:auto val="0"/>
        <c:lblOffset val="100"/>
        <c:tickLblSkip val="1"/>
        <c:noMultiLvlLbl val="0"/>
      </c:catAx>
      <c:valAx>
        <c:axId val="1041803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89680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11.02.2014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6653452"/>
        <c:axId val="38554477"/>
      </c:bar3DChart>
      <c:catAx>
        <c:axId val="2665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8554477"/>
        <c:crosses val="autoZero"/>
        <c:auto val="1"/>
        <c:lblOffset val="100"/>
        <c:tickLblSkip val="1"/>
        <c:noMultiLvlLbl val="0"/>
      </c:catAx>
      <c:valAx>
        <c:axId val="38554477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53452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1445974"/>
        <c:axId val="35904903"/>
      </c:barChart>
      <c:catAx>
        <c:axId val="1144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904903"/>
        <c:crosses val="autoZero"/>
        <c:auto val="1"/>
        <c:lblOffset val="100"/>
        <c:tickLblSkip val="1"/>
        <c:noMultiLvlLbl val="0"/>
      </c:catAx>
      <c:valAx>
        <c:axId val="35904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4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4708672"/>
        <c:axId val="22616001"/>
      </c:bar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16001"/>
        <c:crosses val="autoZero"/>
        <c:auto val="1"/>
        <c:lblOffset val="100"/>
        <c:tickLblSkip val="1"/>
        <c:noMultiLvlLbl val="0"/>
      </c:catAx>
      <c:valAx>
        <c:axId val="22616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08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2217418"/>
        <c:axId val="19956763"/>
      </c:bar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6763"/>
        <c:crosses val="autoZero"/>
        <c:auto val="1"/>
        <c:lblOffset val="100"/>
        <c:tickLblSkip val="1"/>
        <c:noMultiLvlLbl val="0"/>
      </c:catAx>
      <c:valAx>
        <c:axId val="19956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січень-лютий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44 028,5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-28 021,5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37 282,0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-28 515,6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0">
        <row r="10">
          <cell r="E10">
            <v>55900</v>
          </cell>
          <cell r="F10">
            <v>34404.6</v>
          </cell>
        </row>
        <row r="19">
          <cell r="E19">
            <v>200</v>
          </cell>
          <cell r="F19">
            <v>369.23</v>
          </cell>
        </row>
        <row r="33">
          <cell r="E33">
            <v>12800</v>
          </cell>
          <cell r="F33">
            <v>6831.63</v>
          </cell>
        </row>
        <row r="56">
          <cell r="E56">
            <v>1130</v>
          </cell>
          <cell r="F56">
            <v>689.62</v>
          </cell>
        </row>
        <row r="95">
          <cell r="E95">
            <v>1260</v>
          </cell>
          <cell r="F95">
            <v>1141.67</v>
          </cell>
        </row>
        <row r="96">
          <cell r="E96">
            <v>170</v>
          </cell>
          <cell r="F96">
            <v>86.57</v>
          </cell>
        </row>
        <row r="106">
          <cell r="E106">
            <v>72544.1</v>
          </cell>
          <cell r="F106">
            <v>44028.530000000006</v>
          </cell>
        </row>
        <row r="118">
          <cell r="E118">
            <v>0</v>
          </cell>
          <cell r="F118">
            <v>55.36</v>
          </cell>
        </row>
        <row r="119">
          <cell r="E119">
            <v>0</v>
          </cell>
          <cell r="F119">
            <v>10206.43</v>
          </cell>
        </row>
        <row r="120">
          <cell r="E120">
            <v>0</v>
          </cell>
          <cell r="F120">
            <v>0.07</v>
          </cell>
        </row>
        <row r="121">
          <cell r="E121">
            <v>0</v>
          </cell>
          <cell r="F121">
            <v>624.3</v>
          </cell>
        </row>
        <row r="122">
          <cell r="E122">
            <v>0</v>
          </cell>
          <cell r="F122">
            <v>45.1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114356.58832</v>
          </cell>
          <cell r="I142">
            <v>100531.36635999999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66</v>
      </c>
      <c r="O1" s="104"/>
      <c r="P1" s="104"/>
      <c r="Q1" s="104"/>
      <c r="R1" s="104"/>
      <c r="S1" s="105"/>
    </row>
    <row r="2" spans="1:19" ht="16.5" thickBot="1">
      <c r="A2" s="106" t="s">
        <v>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68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57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58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63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1" sqref="H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71</v>
      </c>
      <c r="O1" s="104"/>
      <c r="P1" s="104"/>
      <c r="Q1" s="104"/>
      <c r="R1" s="104"/>
      <c r="S1" s="105"/>
    </row>
    <row r="2" spans="1:19" ht="16.5" thickBot="1">
      <c r="A2" s="106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70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AVERAGE(J4:J9)</f>
        <v>1543.4166666666667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1543.4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1543.4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1543.4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1543.4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1543.4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1200</v>
      </c>
      <c r="L10" s="4">
        <f t="shared" si="1"/>
        <v>0</v>
      </c>
      <c r="M10" s="2">
        <v>1543.4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41682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1200</v>
      </c>
      <c r="L11" s="4">
        <f t="shared" si="1"/>
        <v>0</v>
      </c>
      <c r="M11" s="2">
        <v>1543.4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41683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1950</v>
      </c>
      <c r="L12" s="4">
        <f t="shared" si="1"/>
        <v>0</v>
      </c>
      <c r="M12" s="2">
        <v>1543.4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41684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3000</v>
      </c>
      <c r="L13" s="4">
        <f t="shared" si="1"/>
        <v>0</v>
      </c>
      <c r="M13" s="2">
        <v>1543.4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41687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2200</v>
      </c>
      <c r="L14" s="4">
        <f t="shared" si="1"/>
        <v>0</v>
      </c>
      <c r="M14" s="2">
        <v>1543.4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41688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1650</v>
      </c>
      <c r="L15" s="4">
        <f t="shared" si="1"/>
        <v>0</v>
      </c>
      <c r="M15" s="2">
        <v>1543.4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41689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1560</v>
      </c>
      <c r="L16" s="4">
        <f>J15/K16</f>
        <v>0</v>
      </c>
      <c r="M16" s="2">
        <v>1543.4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41690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2400</v>
      </c>
      <c r="L17" s="4">
        <f t="shared" si="1"/>
        <v>0</v>
      </c>
      <c r="M17" s="2">
        <v>1543.4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41691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3140</v>
      </c>
      <c r="L18" s="4">
        <f t="shared" si="1"/>
        <v>0</v>
      </c>
      <c r="M18" s="2">
        <v>1543.4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41694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1543.4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41695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1280</v>
      </c>
      <c r="L20" s="4">
        <f t="shared" si="1"/>
        <v>0</v>
      </c>
      <c r="M20" s="2">
        <v>1543.4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41696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1250</v>
      </c>
      <c r="L21" s="4">
        <f t="shared" si="1"/>
        <v>0</v>
      </c>
      <c r="M21" s="2">
        <v>1543.4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41697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1800</v>
      </c>
      <c r="L22" s="4">
        <f t="shared" si="1"/>
        <v>0</v>
      </c>
      <c r="M22" s="2">
        <v>1543.4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41698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3492-613</f>
        <v>2879</v>
      </c>
      <c r="L23" s="4">
        <f t="shared" si="1"/>
        <v>0</v>
      </c>
      <c r="M23" s="2">
        <v>1543.4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7836.450000000001</v>
      </c>
      <c r="C24" s="43">
        <f t="shared" si="3"/>
        <v>538.3000000000001</v>
      </c>
      <c r="D24" s="43">
        <f t="shared" si="3"/>
        <v>10.4</v>
      </c>
      <c r="E24" s="14">
        <f t="shared" si="3"/>
        <v>7.07</v>
      </c>
      <c r="F24" s="14">
        <f t="shared" si="3"/>
        <v>161.84</v>
      </c>
      <c r="G24" s="14">
        <f t="shared" si="3"/>
        <v>494.2</v>
      </c>
      <c r="H24" s="14">
        <f t="shared" si="3"/>
        <v>163.8</v>
      </c>
      <c r="I24" s="43">
        <f t="shared" si="3"/>
        <v>48.43999999999942</v>
      </c>
      <c r="J24" s="43">
        <f t="shared" si="3"/>
        <v>9260.5</v>
      </c>
      <c r="K24" s="43">
        <f t="shared" si="3"/>
        <v>36269</v>
      </c>
      <c r="L24" s="15">
        <f t="shared" si="1"/>
        <v>0.2553282417491522</v>
      </c>
      <c r="M24" s="2"/>
      <c r="N24" s="93">
        <f>SUM(N4:N23)</f>
        <v>174.29999999999998</v>
      </c>
      <c r="O24" s="93">
        <f>SUM(O4:O23)</f>
        <v>0</v>
      </c>
      <c r="P24" s="93">
        <f>SUM(P4:P23)</f>
        <v>2726.6000000000004</v>
      </c>
      <c r="Q24" s="93">
        <f>SUM(Q4:Q23)</f>
        <v>44.099999999999994</v>
      </c>
      <c r="R24" s="93">
        <f>SUM(R4:R23)</f>
        <v>1</v>
      </c>
      <c r="S24" s="93">
        <f>N24+O24+Q24+P24+R24</f>
        <v>2946.0000000000005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41681</v>
      </c>
      <c r="O29" s="116">
        <f>'[1]лютий'!$D$142</f>
        <v>114356.58832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'[1]лютий'!$I$142</f>
        <v>100531.36635999999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57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58</v>
      </c>
      <c r="P33" s="119"/>
      <c r="Q33" s="83">
        <f>'[1]лютий'!$I$139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63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41681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C54" sqref="C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75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52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51</v>
      </c>
      <c r="K28" s="124"/>
      <c r="L28" s="138" t="s">
        <v>45</v>
      </c>
      <c r="M28" s="139"/>
      <c r="N28" s="140"/>
      <c r="O28" s="134" t="s">
        <v>76</v>
      </c>
      <c r="P28" s="135"/>
    </row>
    <row r="29" spans="1:16" ht="45">
      <c r="A29" s="127"/>
      <c r="B29" s="72" t="s">
        <v>72</v>
      </c>
      <c r="C29" s="28" t="s">
        <v>26</v>
      </c>
      <c r="D29" s="72" t="str">
        <f>B29</f>
        <v>план на січень-лютий  2014р.</v>
      </c>
      <c r="E29" s="28" t="str">
        <f>C29</f>
        <v>факт</v>
      </c>
      <c r="F29" s="71" t="str">
        <f>B29</f>
        <v>план на січень-лютий  2014р.</v>
      </c>
      <c r="G29" s="95" t="str">
        <f>C29</f>
        <v>факт</v>
      </c>
      <c r="H29" s="72" t="str">
        <f>B29</f>
        <v>план на січень-лютий  2014р.</v>
      </c>
      <c r="I29" s="28" t="str">
        <f>C29</f>
        <v>факт</v>
      </c>
      <c r="J29" s="71" t="str">
        <f>B29</f>
        <v>план на січень-лютий  2014р.</v>
      </c>
      <c r="K29" s="95" t="str">
        <f>C29</f>
        <v>факт</v>
      </c>
      <c r="L29" s="67" t="str">
        <f>D29</f>
        <v>план на січень-лютий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лютий!O39</f>
        <v>0</v>
      </c>
      <c r="B30" s="73">
        <f>'[1]лютий'!$E$118</f>
        <v>0</v>
      </c>
      <c r="C30" s="73">
        <f>'[1]лютий'!$F$118</f>
        <v>55.36</v>
      </c>
      <c r="D30" s="74">
        <f>'[1]лютий'!$E$121</f>
        <v>0</v>
      </c>
      <c r="E30" s="74">
        <f>'[1]лютий'!$F$121</f>
        <v>624.3</v>
      </c>
      <c r="F30" s="75">
        <f>'[1]лютий'!$E$120</f>
        <v>0</v>
      </c>
      <c r="G30" s="76">
        <f>'[1]лютий'!$F$120</f>
        <v>0.07</v>
      </c>
      <c r="H30" s="76">
        <f>'[1]лютий'!$E$119</f>
        <v>0</v>
      </c>
      <c r="I30" s="76">
        <f>'[1]лютий'!$F$119</f>
        <v>10206.43</v>
      </c>
      <c r="J30" s="76">
        <f>'[1]лютий'!$E$122</f>
        <v>0</v>
      </c>
      <c r="K30" s="96">
        <f>'[1]лютий'!$F$122</f>
        <v>45.1</v>
      </c>
      <c r="L30" s="97">
        <f>H30+F30+D30+J30+B30</f>
        <v>0</v>
      </c>
      <c r="M30" s="77">
        <f>I30+G30+E30+K30+C30</f>
        <v>10931.26</v>
      </c>
      <c r="N30" s="78">
        <f>M30-L30</f>
        <v>10931.26</v>
      </c>
      <c r="O30" s="136">
        <f>лютий!O29</f>
        <v>114356.58832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лютий!Q31</f>
        <v>100531.36635999999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лютий!Q32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лютий!Q34</f>
        <v>0</v>
      </c>
    </row>
    <row r="35" spans="15:16" ht="12.75">
      <c r="O35" s="26" t="s">
        <v>48</v>
      </c>
      <c r="P35" s="84">
        <f>лютий!Q33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'[1]лютий'!$E$10</f>
        <v>55900</v>
      </c>
      <c r="C47" s="40">
        <f>'[1]лютий'!$F$10</f>
        <v>34404.6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'[1]лютий'!$E$33</f>
        <v>12800</v>
      </c>
      <c r="C48" s="18">
        <f>'[1]лютий'!$F$33</f>
        <v>6831.63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'[1]лютий'!$E$19</f>
        <v>200</v>
      </c>
      <c r="C49" s="17">
        <f>'[1]лютий'!$F$19</f>
        <v>369.23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'[1]лютий'!$E$96</f>
        <v>170</v>
      </c>
      <c r="C50" s="6">
        <f>'[1]лютий'!$F$96</f>
        <v>86.57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'[1]лютий'!$E$56</f>
        <v>1130</v>
      </c>
      <c r="C51" s="17">
        <f>'[1]лютий'!$F$56</f>
        <v>689.62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'[1]лютий'!$E$95</f>
        <v>1260</v>
      </c>
      <c r="C52" s="17">
        <f>'[1]лютий'!$F$95</f>
        <v>1141.67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500</v>
      </c>
      <c r="C53" s="17">
        <v>369.9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584.1000000000058</v>
      </c>
      <c r="C54" s="17">
        <f>C55-C47-C48-C49-C50-C51-C52-C53</f>
        <v>135.31000000000734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'[1]лютий'!$E$106</f>
        <v>72544.1</v>
      </c>
      <c r="C55" s="12">
        <f>'[1]лютий'!$F$106</f>
        <v>44028.530000000006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2014-02-11T13:54:00Z</dcterms:modified>
  <cp:category/>
  <cp:version/>
  <cp:contentType/>
  <cp:contentStatus/>
</cp:coreProperties>
</file>